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i_zoppi\Desktop\montemaggio 2026\"/>
    </mc:Choice>
  </mc:AlternateContent>
  <xr:revisionPtr revIDLastSave="0" documentId="8_{822F5C9E-52B2-4163-B5D2-43472D2BC26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  <sheet name="Foglio2" sheetId="2" r:id="rId2"/>
    <sheet name="Foglio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7" roundtripDataChecksum="GJcY2ieioaS2VXglZU+SVyZ2w0KWPQ8GikZedNEKbw8="/>
    </ext>
  </extLst>
</workbook>
</file>

<file path=xl/calcChain.xml><?xml version="1.0" encoding="utf-8"?>
<calcChain xmlns="http://schemas.openxmlformats.org/spreadsheetml/2006/main">
  <c r="B44" i="1" l="1"/>
  <c r="B43" i="1"/>
  <c r="B42" i="1"/>
  <c r="B41" i="1"/>
  <c r="B40" i="1"/>
  <c r="B39" i="1"/>
  <c r="B38" i="1"/>
  <c r="B37" i="1"/>
  <c r="B36" i="1"/>
  <c r="B27" i="1"/>
  <c r="B14" i="1"/>
  <c r="B29" i="1" s="1"/>
  <c r="B45" i="1" l="1"/>
  <c r="C46" i="1" s="1"/>
  <c r="B30" i="1"/>
  <c r="C24" i="1" s="1"/>
  <c r="C42" i="1" l="1"/>
  <c r="C39" i="1"/>
  <c r="C41" i="1"/>
  <c r="C36" i="1"/>
  <c r="C38" i="1"/>
  <c r="C44" i="1"/>
  <c r="C40" i="1"/>
  <c r="C37" i="1"/>
  <c r="C45" i="1" s="1"/>
  <c r="C43" i="1"/>
  <c r="C20" i="1"/>
  <c r="C26" i="1"/>
  <c r="C23" i="1"/>
  <c r="C18" i="1"/>
  <c r="C22" i="1"/>
  <c r="C19" i="1"/>
  <c r="C25" i="1"/>
  <c r="C21" i="1"/>
  <c r="C27" i="1" l="1"/>
</calcChain>
</file>

<file path=xl/sharedStrings.xml><?xml version="1.0" encoding="utf-8"?>
<sst xmlns="http://schemas.openxmlformats.org/spreadsheetml/2006/main" count="46" uniqueCount="34">
  <si>
    <t>Enti aderenti al protocollo d’intesa  (Barberino Tavarnelle, Casole d’Elsa, Certaldo,  Colle di Val d’Elsa, Gambassi terme, Monteriggioni, Poggibonsi, San Gimignano, Radicondoli)</t>
  </si>
  <si>
    <t>Previsione di spesa programma di area</t>
  </si>
  <si>
    <t>Descrizione intervento di spesa</t>
  </si>
  <si>
    <t xml:space="preserve">Importo
  (iva compresa)
</t>
  </si>
  <si>
    <t>Servizio navetta</t>
  </si>
  <si>
    <t>Stampa manifesti e volantini</t>
  </si>
  <si>
    <t>Filarmonica Colle</t>
  </si>
  <si>
    <t>Merenda Casa Giubileo</t>
  </si>
  <si>
    <t>Tot. spesa presunta</t>
  </si>
  <si>
    <t>Ripartizione quota per Ente</t>
  </si>
  <si>
    <t>ENTI ADERENTI</t>
  </si>
  <si>
    <t>Abitanti al 31/12/2024</t>
  </si>
  <si>
    <t>Quota parte</t>
  </si>
  <si>
    <t>Barberino Tavarnelle</t>
  </si>
  <si>
    <t>Casole d’Elsa</t>
  </si>
  <si>
    <t>Certaldo</t>
  </si>
  <si>
    <t>Colle Val d’Elsa</t>
  </si>
  <si>
    <t>Gambassi Terme</t>
  </si>
  <si>
    <t>Monteriggioni</t>
  </si>
  <si>
    <t>Poggibonsi</t>
  </si>
  <si>
    <t>Radicondoli</t>
  </si>
  <si>
    <t>San Gimignano</t>
  </si>
  <si>
    <t>Totale numero di abitanti</t>
  </si>
  <si>
    <t>preventivo spese</t>
  </si>
  <si>
    <t>Coefficiente per abitante</t>
  </si>
  <si>
    <t>Ripartizione quota parte per la manutenzione e conservazione siti della Memoria da versare al Comune di Monteriggioni</t>
  </si>
  <si>
    <t>per ogni abitante</t>
  </si>
  <si>
    <t xml:space="preserve">82° ANNIVERSARIO ECCIDIO DI MONTEMAGGIO </t>
  </si>
  <si>
    <t>Anno 2026 – Ente capofila Comune di CERTALDO</t>
  </si>
  <si>
    <t>Abitanti al 31/12/2025</t>
  </si>
  <si>
    <t>Corone e all. floreali La Porcareccia/Casa Giubileo</t>
  </si>
  <si>
    <t>Spese per evento 27 marzo e 29 marzo</t>
  </si>
  <si>
    <t>Noleggio palco e service 29 marzo</t>
  </si>
  <si>
    <t>Tenendo conto che sulla quota di € 7.500,00 il 40% (pari a € 3.000,00) spetta al Comune di Monteriggioni, occorre ripartire la differenza, pari a € 4.500,00  (€ 7.500,00 - € 3.000,00) fra i Comuni aderenti al protocollo in base al numero degli abitanti alla data del 31.12.2025 come sotto specificato: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</si>
</sst>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&quot; €&quot;_-;\-* #,##0.00&quot; €&quot;_-;_-* \-??&quot; €&quot;_-;_-@"/>
    <numFmt numFmtId="165" formatCode="#,##0.00\ &quot;€&quot;"/>
    <numFmt numFmtId="166" formatCode="#,##0.00000000_ ;\-#,##0.00000000\ "/>
  </numFmts>
  <fonts count="10" x14ac:knownFonts="1">
    <font>
      <sz val="10"/>
      <color rgb="FF000000"/>
      <name val="Arial"/>
      <scheme val="minor"/>
    </font>
    <font>
      <b/>
      <sz val="10"/>
      <color theme="1"/>
      <name val="Arial"/>
    </font>
    <font>
      <sz val="10"/>
      <name val="Arial"/>
    </font>
    <font>
      <sz val="10"/>
      <color theme="1"/>
      <name val="Arial"/>
    </font>
    <font>
      <b/>
      <sz val="10"/>
      <color rgb="FFFF0000"/>
      <name val="Arial"/>
    </font>
    <font>
      <b/>
      <sz val="11"/>
      <color theme="1"/>
      <name val="Constantia"/>
    </font>
    <font>
      <sz val="10"/>
      <color rgb="FFFF0000"/>
      <name val="Calibri"/>
    </font>
    <font>
      <b/>
      <sz val="10"/>
      <color rgb="FFFF0000"/>
      <name val="Calibri"/>
    </font>
    <font>
      <sz val="10"/>
      <color theme="1"/>
      <name val="Constantia"/>
    </font>
    <font>
      <b/>
      <sz val="10"/>
      <color theme="1"/>
      <name val="Constantia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DDDDDD"/>
      </patternFill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vertical="top" wrapText="1"/>
    </xf>
    <xf numFmtId="164" fontId="3" fillId="3" borderId="3" xfId="0" applyNumberFormat="1" applyFont="1" applyFill="1" applyBorder="1" applyAlignment="1">
      <alignment horizontal="center" vertical="top" wrapText="1"/>
    </xf>
    <xf numFmtId="0" fontId="3" fillId="0" borderId="3" xfId="0" applyFont="1" applyBorder="1"/>
    <xf numFmtId="0" fontId="1" fillId="0" borderId="3" xfId="0" applyFont="1" applyBorder="1"/>
    <xf numFmtId="164" fontId="1" fillId="0" borderId="3" xfId="0" applyNumberFormat="1" applyFont="1" applyBorder="1" applyAlignment="1">
      <alignment horizontal="center"/>
    </xf>
    <xf numFmtId="0" fontId="3" fillId="0" borderId="0" xfId="0" applyFont="1"/>
    <xf numFmtId="0" fontId="1" fillId="0" borderId="4" xfId="0" applyFont="1" applyBorder="1"/>
    <xf numFmtId="2" fontId="4" fillId="0" borderId="4" xfId="0" applyNumberFormat="1" applyFont="1" applyBorder="1" applyAlignment="1">
      <alignment horizontal="right"/>
    </xf>
    <xf numFmtId="0" fontId="3" fillId="0" borderId="4" xfId="0" applyFont="1" applyBorder="1"/>
    <xf numFmtId="3" fontId="3" fillId="3" borderId="4" xfId="0" applyNumberFormat="1" applyFont="1" applyFill="1" applyBorder="1"/>
    <xf numFmtId="164" fontId="3" fillId="0" borderId="3" xfId="0" applyNumberFormat="1" applyFont="1" applyBorder="1" applyAlignment="1">
      <alignment horizontal="center" vertical="top" wrapText="1"/>
    </xf>
    <xf numFmtId="0" fontId="5" fillId="0" borderId="0" xfId="0" applyFont="1" applyAlignment="1">
      <alignment horizontal="center" wrapText="1"/>
    </xf>
    <xf numFmtId="3" fontId="3" fillId="0" borderId="4" xfId="0" applyNumberFormat="1" applyFont="1" applyBorder="1"/>
    <xf numFmtId="164" fontId="3" fillId="0" borderId="4" xfId="0" applyNumberFormat="1" applyFont="1" applyBorder="1" applyAlignment="1">
      <alignment horizontal="center" vertical="top" wrapText="1"/>
    </xf>
    <xf numFmtId="0" fontId="3" fillId="0" borderId="4" xfId="0" applyFont="1" applyBorder="1" applyAlignment="1">
      <alignment horizontal="right"/>
    </xf>
    <xf numFmtId="0" fontId="6" fillId="0" borderId="4" xfId="0" applyFont="1" applyBorder="1"/>
    <xf numFmtId="164" fontId="7" fillId="0" borderId="4" xfId="0" applyNumberFormat="1" applyFont="1" applyBorder="1" applyAlignment="1">
      <alignment horizontal="right"/>
    </xf>
    <xf numFmtId="0" fontId="8" fillId="0" borderId="0" xfId="0" applyFont="1" applyAlignment="1">
      <alignment horizontal="left" wrapText="1"/>
    </xf>
    <xf numFmtId="165" fontId="9" fillId="0" borderId="0" xfId="0" applyNumberFormat="1" applyFont="1" applyAlignment="1">
      <alignment horizontal="center" vertical="center" wrapText="1"/>
    </xf>
    <xf numFmtId="3" fontId="3" fillId="3" borderId="4" xfId="0" applyNumberFormat="1" applyFont="1" applyFill="1" applyBorder="1" applyAlignment="1">
      <alignment horizontal="right" wrapText="1"/>
    </xf>
    <xf numFmtId="164" fontId="3" fillId="0" borderId="4" xfId="0" applyNumberFormat="1" applyFont="1" applyBorder="1" applyAlignment="1">
      <alignment horizontal="right" wrapText="1"/>
    </xf>
    <xf numFmtId="3" fontId="3" fillId="0" borderId="4" xfId="0" applyNumberFormat="1" applyFont="1" applyBorder="1" applyAlignment="1">
      <alignment horizontal="right" vertical="top" wrapText="1"/>
    </xf>
    <xf numFmtId="164" fontId="3" fillId="0" borderId="4" xfId="0" applyNumberFormat="1" applyFont="1" applyBorder="1" applyAlignment="1">
      <alignment horizontal="right" vertical="top" wrapText="1"/>
    </xf>
    <xf numFmtId="0" fontId="8" fillId="0" borderId="0" xfId="0" applyFont="1"/>
    <xf numFmtId="164" fontId="3" fillId="0" borderId="4" xfId="0" applyNumberFormat="1" applyFont="1" applyBorder="1" applyAlignment="1">
      <alignment horizontal="right"/>
    </xf>
    <xf numFmtId="166" fontId="3" fillId="0" borderId="4" xfId="0" applyNumberFormat="1" applyFont="1" applyBorder="1" applyAlignment="1">
      <alignment horizontal="right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/>
    <xf numFmtId="0" fontId="2" fillId="0" borderId="2" xfId="0" applyFont="1" applyBorder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1"/>
  <sheetViews>
    <sheetView tabSelected="1" topLeftCell="A13" workbookViewId="0">
      <selection activeCell="F14" sqref="F14"/>
    </sheetView>
  </sheetViews>
  <sheetFormatPr defaultColWidth="12.5703125" defaultRowHeight="15" customHeight="1" x14ac:dyDescent="0.2"/>
  <cols>
    <col min="1" max="1" width="49.42578125" customWidth="1"/>
    <col min="2" max="2" width="39.140625" customWidth="1"/>
    <col min="3" max="3" width="15.42578125" customWidth="1"/>
    <col min="4" max="26" width="8" customWidth="1"/>
  </cols>
  <sheetData>
    <row r="1" spans="1:3" ht="17.25" customHeight="1" x14ac:dyDescent="0.2">
      <c r="A1" s="34" t="s">
        <v>27</v>
      </c>
      <c r="B1" s="35"/>
    </row>
    <row r="2" spans="1:3" ht="17.25" customHeight="1" x14ac:dyDescent="0.2">
      <c r="A2" s="34" t="s">
        <v>28</v>
      </c>
      <c r="B2" s="35"/>
    </row>
    <row r="3" spans="1:3" ht="31.5" customHeight="1" x14ac:dyDescent="0.2">
      <c r="A3" s="34" t="s">
        <v>0</v>
      </c>
      <c r="B3" s="35"/>
    </row>
    <row r="4" spans="1:3" ht="31.5" customHeight="1" x14ac:dyDescent="0.2">
      <c r="A4" s="1"/>
      <c r="B4" s="1"/>
    </row>
    <row r="5" spans="1:3" ht="31.5" customHeight="1" x14ac:dyDescent="0.2">
      <c r="A5" s="30" t="s">
        <v>1</v>
      </c>
      <c r="B5" s="36"/>
    </row>
    <row r="6" spans="1:3" ht="40.5" customHeight="1" x14ac:dyDescent="0.2">
      <c r="A6" s="2" t="s">
        <v>2</v>
      </c>
      <c r="B6" s="3" t="s">
        <v>3</v>
      </c>
    </row>
    <row r="7" spans="1:3" ht="15" customHeight="1" x14ac:dyDescent="0.2">
      <c r="A7" s="4" t="s">
        <v>4</v>
      </c>
      <c r="B7" s="5">
        <v>1375</v>
      </c>
    </row>
    <row r="8" spans="1:3" ht="18.75" customHeight="1" x14ac:dyDescent="0.2">
      <c r="A8" s="4" t="s">
        <v>5</v>
      </c>
      <c r="B8" s="5">
        <v>800</v>
      </c>
    </row>
    <row r="9" spans="1:3" ht="12.75" customHeight="1" x14ac:dyDescent="0.2">
      <c r="A9" s="4" t="s">
        <v>30</v>
      </c>
      <c r="B9" s="5">
        <v>490</v>
      </c>
    </row>
    <row r="10" spans="1:3" ht="12.75" customHeight="1" x14ac:dyDescent="0.2">
      <c r="A10" s="4" t="s">
        <v>32</v>
      </c>
      <c r="B10" s="5">
        <v>1500</v>
      </c>
    </row>
    <row r="11" spans="1:3" ht="12.75" customHeight="1" x14ac:dyDescent="0.2">
      <c r="A11" s="6" t="s">
        <v>6</v>
      </c>
      <c r="B11" s="5">
        <v>500</v>
      </c>
    </row>
    <row r="12" spans="1:3" ht="12.75" customHeight="1" x14ac:dyDescent="0.2">
      <c r="A12" s="4" t="s">
        <v>31</v>
      </c>
      <c r="B12" s="5">
        <v>1200</v>
      </c>
    </row>
    <row r="13" spans="1:3" ht="12.75" customHeight="1" x14ac:dyDescent="0.2">
      <c r="A13" s="4" t="s">
        <v>7</v>
      </c>
      <c r="B13" s="5">
        <v>500</v>
      </c>
    </row>
    <row r="14" spans="1:3" ht="20.25" customHeight="1" x14ac:dyDescent="0.2">
      <c r="A14" s="7" t="s">
        <v>8</v>
      </c>
      <c r="B14" s="8">
        <f>SUM(B7:B13)</f>
        <v>6365</v>
      </c>
    </row>
    <row r="15" spans="1:3" ht="12.75" customHeight="1" x14ac:dyDescent="0.2">
      <c r="A15" s="9"/>
      <c r="B15" s="9"/>
    </row>
    <row r="16" spans="1:3" ht="12.75" customHeight="1" x14ac:dyDescent="0.2">
      <c r="A16" s="37" t="s">
        <v>9</v>
      </c>
      <c r="B16" s="38"/>
      <c r="C16" s="9"/>
    </row>
    <row r="17" spans="1:26" ht="12.75" customHeight="1" x14ac:dyDescent="0.2">
      <c r="A17" s="10" t="s">
        <v>10</v>
      </c>
      <c r="B17" s="11" t="s">
        <v>29</v>
      </c>
      <c r="C17" s="11" t="s">
        <v>12</v>
      </c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ht="15" customHeight="1" x14ac:dyDescent="0.25">
      <c r="A18" s="12" t="s">
        <v>13</v>
      </c>
      <c r="B18" s="13">
        <v>12021</v>
      </c>
      <c r="C18" s="14">
        <f>B30*B18</f>
        <v>731.18062191812237</v>
      </c>
      <c r="D18" s="9"/>
      <c r="E18" s="15"/>
      <c r="F18" s="9"/>
      <c r="G18" s="9"/>
      <c r="H18" s="15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15" customHeight="1" x14ac:dyDescent="0.25">
      <c r="A19" s="12" t="s">
        <v>14</v>
      </c>
      <c r="B19" s="13">
        <v>3697</v>
      </c>
      <c r="C19" s="14">
        <f>B30*B19</f>
        <v>224.87103895111045</v>
      </c>
      <c r="D19" s="9"/>
      <c r="E19" s="15"/>
      <c r="F19" s="9"/>
      <c r="G19" s="9"/>
      <c r="H19" s="15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15" customHeight="1" x14ac:dyDescent="0.25">
      <c r="A20" s="12" t="s">
        <v>15</v>
      </c>
      <c r="B20" s="13">
        <v>15822</v>
      </c>
      <c r="C20" s="14">
        <f>B30*B20</f>
        <v>962.37748939260734</v>
      </c>
      <c r="D20" s="9"/>
      <c r="E20" s="15"/>
      <c r="F20" s="9"/>
      <c r="G20" s="9"/>
      <c r="H20" s="15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15" customHeight="1" x14ac:dyDescent="0.25">
      <c r="A21" s="12" t="s">
        <v>16</v>
      </c>
      <c r="B21" s="13">
        <v>21552</v>
      </c>
      <c r="C21" s="14">
        <f>B30*B21</f>
        <v>1310.9063109208364</v>
      </c>
      <c r="D21" s="9"/>
      <c r="E21" s="15"/>
      <c r="F21" s="9"/>
      <c r="G21" s="9"/>
      <c r="H21" s="15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ht="15" customHeight="1" x14ac:dyDescent="0.25">
      <c r="A22" s="12" t="s">
        <v>17</v>
      </c>
      <c r="B22" s="13">
        <v>4869</v>
      </c>
      <c r="C22" s="14">
        <f>B30*B22</f>
        <v>296.15826038759985</v>
      </c>
      <c r="E22" s="15"/>
      <c r="H22" s="15"/>
    </row>
    <row r="23" spans="1:26" ht="15" customHeight="1" x14ac:dyDescent="0.25">
      <c r="A23" s="12" t="s">
        <v>18</v>
      </c>
      <c r="B23" s="13">
        <v>10106</v>
      </c>
      <c r="C23" s="14">
        <f>B30*B23</f>
        <v>614.70022170406332</v>
      </c>
      <c r="E23" s="15"/>
      <c r="H23" s="15"/>
    </row>
    <row r="24" spans="1:26" ht="15" customHeight="1" x14ac:dyDescent="0.25">
      <c r="A24" s="12" t="s">
        <v>19</v>
      </c>
      <c r="B24" s="13">
        <v>28134</v>
      </c>
      <c r="C24" s="14">
        <f>B30*B24</f>
        <v>1711.2582661213257</v>
      </c>
      <c r="E24" s="15"/>
      <c r="H24" s="15"/>
    </row>
    <row r="25" spans="1:26" ht="15" customHeight="1" x14ac:dyDescent="0.25">
      <c r="A25" s="12" t="s">
        <v>20</v>
      </c>
      <c r="B25" s="13">
        <v>937</v>
      </c>
      <c r="C25" s="14">
        <f>B30*B25</f>
        <v>56.993281984633619</v>
      </c>
      <c r="E25" s="15"/>
      <c r="H25" s="15"/>
    </row>
    <row r="26" spans="1:26" ht="12.75" customHeight="1" x14ac:dyDescent="0.2">
      <c r="A26" s="12" t="s">
        <v>21</v>
      </c>
      <c r="B26" s="13">
        <v>7506</v>
      </c>
      <c r="C26" s="14">
        <f>B30*B26</f>
        <v>456.5545086197011</v>
      </c>
    </row>
    <row r="27" spans="1:26" ht="12.75" customHeight="1" x14ac:dyDescent="0.2">
      <c r="A27" s="12" t="s">
        <v>22</v>
      </c>
      <c r="B27" s="16">
        <f t="shared" ref="B27:C27" si="0">SUM(B18:B26)</f>
        <v>104644</v>
      </c>
      <c r="C27" s="17">
        <f t="shared" si="0"/>
        <v>6365</v>
      </c>
    </row>
    <row r="28" spans="1:26" ht="12.75" customHeight="1" x14ac:dyDescent="0.2">
      <c r="A28" s="12"/>
      <c r="B28" s="18"/>
      <c r="C28" s="12"/>
    </row>
    <row r="29" spans="1:26" ht="12.75" customHeight="1" x14ac:dyDescent="0.2">
      <c r="A29" s="19" t="s">
        <v>23</v>
      </c>
      <c r="B29" s="20">
        <f>B14</f>
        <v>6365</v>
      </c>
      <c r="C29" s="10"/>
    </row>
    <row r="30" spans="1:26" ht="12.75" customHeight="1" x14ac:dyDescent="0.2">
      <c r="A30" s="12" t="s">
        <v>24</v>
      </c>
      <c r="B30" s="18">
        <f>B29/B27</f>
        <v>6.0825274263216239E-2</v>
      </c>
      <c r="C30" s="12"/>
    </row>
    <row r="31" spans="1:26" ht="12.75" customHeight="1" x14ac:dyDescent="0.2">
      <c r="A31" s="9"/>
      <c r="B31" s="9"/>
    </row>
    <row r="32" spans="1:26" ht="12.75" customHeight="1" x14ac:dyDescent="0.2">
      <c r="A32" s="9"/>
      <c r="B32" s="9"/>
    </row>
    <row r="33" spans="1:3" ht="24.75" customHeight="1" x14ac:dyDescent="0.2">
      <c r="A33" s="30" t="s">
        <v>25</v>
      </c>
      <c r="B33" s="31"/>
      <c r="C33" s="21"/>
    </row>
    <row r="34" spans="1:3" ht="69.75" customHeight="1" x14ac:dyDescent="0.2">
      <c r="A34" s="32" t="s">
        <v>33</v>
      </c>
      <c r="B34" s="33"/>
      <c r="C34" s="22">
        <v>4500</v>
      </c>
    </row>
    <row r="35" spans="1:3" ht="12.75" customHeight="1" x14ac:dyDescent="0.2">
      <c r="A35" s="10" t="s">
        <v>10</v>
      </c>
      <c r="B35" s="11" t="s">
        <v>11</v>
      </c>
      <c r="C35" s="11" t="s">
        <v>12</v>
      </c>
    </row>
    <row r="36" spans="1:3" ht="12.75" customHeight="1" x14ac:dyDescent="0.2">
      <c r="A36" s="12" t="s">
        <v>13</v>
      </c>
      <c r="B36" s="23">
        <f t="shared" ref="B36:B44" si="1">B18</f>
        <v>12021</v>
      </c>
      <c r="C36" s="24">
        <f>C34/B45*B36</f>
        <v>516.93838156033792</v>
      </c>
    </row>
    <row r="37" spans="1:3" ht="12.75" customHeight="1" x14ac:dyDescent="0.2">
      <c r="A37" s="12" t="s">
        <v>14</v>
      </c>
      <c r="B37" s="23">
        <f t="shared" si="1"/>
        <v>3697</v>
      </c>
      <c r="C37" s="24">
        <f>C34/B45*B37</f>
        <v>158.98188142655098</v>
      </c>
    </row>
    <row r="38" spans="1:3" ht="12.75" customHeight="1" x14ac:dyDescent="0.2">
      <c r="A38" s="12" t="s">
        <v>15</v>
      </c>
      <c r="B38" s="23">
        <f t="shared" si="1"/>
        <v>15822</v>
      </c>
      <c r="C38" s="24">
        <f>C34/B45*B38</f>
        <v>680.39256909139556</v>
      </c>
    </row>
    <row r="39" spans="1:3" ht="12.75" customHeight="1" x14ac:dyDescent="0.2">
      <c r="A39" s="12" t="s">
        <v>16</v>
      </c>
      <c r="B39" s="23">
        <f t="shared" si="1"/>
        <v>21552</v>
      </c>
      <c r="C39" s="24">
        <f>C34/B45*B39</f>
        <v>926.79943427239016</v>
      </c>
    </row>
    <row r="40" spans="1:3" ht="12.75" customHeight="1" x14ac:dyDescent="0.2">
      <c r="A40" s="12" t="s">
        <v>17</v>
      </c>
      <c r="B40" s="23">
        <f t="shared" si="1"/>
        <v>4869</v>
      </c>
      <c r="C40" s="24">
        <f>C34/B45*B40</f>
        <v>209.38133098887656</v>
      </c>
    </row>
    <row r="41" spans="1:3" ht="12.75" customHeight="1" x14ac:dyDescent="0.2">
      <c r="A41" s="12" t="s">
        <v>18</v>
      </c>
      <c r="B41" s="23">
        <f t="shared" si="1"/>
        <v>10106</v>
      </c>
      <c r="C41" s="24">
        <f>C34/B45*B41</f>
        <v>434.58774511677689</v>
      </c>
    </row>
    <row r="42" spans="1:3" ht="12.75" customHeight="1" x14ac:dyDescent="0.2">
      <c r="A42" s="12" t="s">
        <v>19</v>
      </c>
      <c r="B42" s="23">
        <f t="shared" si="1"/>
        <v>28134</v>
      </c>
      <c r="C42" s="24">
        <f>C34/B45*B42</f>
        <v>1209.8448071556898</v>
      </c>
    </row>
    <row r="43" spans="1:3" ht="12.75" customHeight="1" x14ac:dyDescent="0.2">
      <c r="A43" s="12" t="s">
        <v>20</v>
      </c>
      <c r="B43" s="23">
        <f t="shared" si="1"/>
        <v>937</v>
      </c>
      <c r="C43" s="24">
        <f>C34/B45*B43</f>
        <v>40.293757883872942</v>
      </c>
    </row>
    <row r="44" spans="1:3" ht="12.75" customHeight="1" x14ac:dyDescent="0.2">
      <c r="A44" s="12" t="s">
        <v>21</v>
      </c>
      <c r="B44" s="23">
        <f t="shared" si="1"/>
        <v>7506</v>
      </c>
      <c r="C44" s="24">
        <f>C34/B45*B44</f>
        <v>322.78009250410918</v>
      </c>
    </row>
    <row r="45" spans="1:3" ht="12.75" customHeight="1" x14ac:dyDescent="0.2">
      <c r="A45" s="12" t="s">
        <v>22</v>
      </c>
      <c r="B45" s="25">
        <f t="shared" ref="B45:C45" si="2">SUM(B36:B44)</f>
        <v>104644</v>
      </c>
      <c r="C45" s="26">
        <f t="shared" si="2"/>
        <v>4499.9999999999991</v>
      </c>
    </row>
    <row r="46" spans="1:3" ht="12.75" customHeight="1" x14ac:dyDescent="0.2">
      <c r="A46" s="27"/>
      <c r="B46" s="28" t="s">
        <v>26</v>
      </c>
      <c r="C46" s="29">
        <f>4500/B45</f>
        <v>4.3002943312564504E-2</v>
      </c>
    </row>
    <row r="47" spans="1:3" ht="12.75" customHeight="1" x14ac:dyDescent="0.2"/>
    <row r="48" spans="1:3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  <row r="1001" ht="12.75" customHeight="1" x14ac:dyDescent="0.2"/>
  </sheetData>
  <mergeCells count="7">
    <mergeCell ref="A33:B33"/>
    <mergeCell ref="A34:B34"/>
    <mergeCell ref="A1:B1"/>
    <mergeCell ref="A2:B2"/>
    <mergeCell ref="A3:B3"/>
    <mergeCell ref="A5:B5"/>
    <mergeCell ref="A16:B16"/>
  </mergeCells>
  <pageMargins left="0.7" right="0.7" top="0.75" bottom="0.75" header="0" footer="0"/>
  <pageSetup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defaultColWidth="12.5703125" defaultRowHeight="15" customHeight="1" x14ac:dyDescent="0.2"/>
  <cols>
    <col min="1" max="26" width="8" customWidth="1"/>
  </cols>
  <sheetData>
    <row r="1" ht="12.75" customHeight="1" x14ac:dyDescent="0.2"/>
    <row r="2" ht="12.75" customHeight="1" x14ac:dyDescent="0.2"/>
    <row r="3" ht="12.75" customHeight="1" x14ac:dyDescent="0.2"/>
    <row r="4" ht="12.75" customHeight="1" x14ac:dyDescent="0.2"/>
    <row r="5" ht="12.75" customHeight="1" x14ac:dyDescent="0.2"/>
    <row r="6" ht="12.75" customHeight="1" x14ac:dyDescent="0.2"/>
    <row r="7" ht="12.75" customHeight="1" x14ac:dyDescent="0.2"/>
    <row r="8" ht="12.75" customHeight="1" x14ac:dyDescent="0.2"/>
    <row r="9" ht="12.75" customHeight="1" x14ac:dyDescent="0.2"/>
    <row r="10" ht="12.75" customHeight="1" x14ac:dyDescent="0.2"/>
    <row r="11" ht="12.75" customHeight="1" x14ac:dyDescent="0.2"/>
    <row r="12" ht="12.75" customHeight="1" x14ac:dyDescent="0.2"/>
    <row r="13" ht="12.75" customHeight="1" x14ac:dyDescent="0.2"/>
    <row r="14" ht="12.75" customHeight="1" x14ac:dyDescent="0.2"/>
    <row r="15" ht="12.75" customHeight="1" x14ac:dyDescent="0.2"/>
    <row r="16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00"/>
  <sheetViews>
    <sheetView workbookViewId="0"/>
  </sheetViews>
  <sheetFormatPr defaultColWidth="12.5703125" defaultRowHeight="15" customHeight="1" x14ac:dyDescent="0.2"/>
  <cols>
    <col min="1" max="26" width="8" customWidth="1"/>
  </cols>
  <sheetData>
    <row r="1" ht="12.75" customHeight="1" x14ac:dyDescent="0.2"/>
    <row r="2" ht="12.75" customHeight="1" x14ac:dyDescent="0.2"/>
    <row r="3" ht="12.75" customHeight="1" x14ac:dyDescent="0.2"/>
    <row r="4" ht="12.75" customHeight="1" x14ac:dyDescent="0.2"/>
    <row r="5" ht="12.75" customHeight="1" x14ac:dyDescent="0.2"/>
    <row r="6" ht="12.75" customHeight="1" x14ac:dyDescent="0.2"/>
    <row r="7" ht="12.75" customHeight="1" x14ac:dyDescent="0.2"/>
    <row r="8" ht="12.75" customHeight="1" x14ac:dyDescent="0.2"/>
    <row r="9" ht="12.75" customHeight="1" x14ac:dyDescent="0.2"/>
    <row r="10" ht="12.75" customHeight="1" x14ac:dyDescent="0.2"/>
    <row r="11" ht="12.75" customHeight="1" x14ac:dyDescent="0.2"/>
    <row r="12" ht="12.75" customHeight="1" x14ac:dyDescent="0.2"/>
    <row r="13" ht="12.75" customHeight="1" x14ac:dyDescent="0.2"/>
    <row r="14" ht="12.75" customHeight="1" x14ac:dyDescent="0.2"/>
    <row r="15" ht="12.75" customHeight="1" x14ac:dyDescent="0.2"/>
    <row r="16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BoniniD</dc:creator>
  <cp:lastModifiedBy>Ilaria Zoppi</cp:lastModifiedBy>
  <cp:lastPrinted>2026-02-27T09:06:25Z</cp:lastPrinted>
  <dcterms:created xsi:type="dcterms:W3CDTF">2022-03-02T12:40:22Z</dcterms:created>
  <dcterms:modified xsi:type="dcterms:W3CDTF">2026-03-04T09:51:53Z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rogId">
    <vt:lpwstr>Excel.Sheet</vt:lpwstr>
  </property>
</Properties>
</file>